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ноябрь\"/>
    </mc:Choice>
  </mc:AlternateContent>
  <xr:revisionPtr revIDLastSave="0" documentId="13_ncr:1_{1A94EAD4-0D41-49A8-85DF-ABECC46D2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K39" i="3" s="1"/>
  <c r="D39" i="3"/>
  <c r="C39" i="3"/>
  <c r="E33" i="3"/>
  <c r="G33" i="3" s="1"/>
  <c r="D33" i="3"/>
  <c r="G39" i="3" l="1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12" i="3"/>
  <c r="F7" i="3"/>
  <c r="F5" i="3"/>
  <c r="H70" i="3"/>
  <c r="H69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<sst xmlns="http://schemas.openxmlformats.org/spreadsheetml/2006/main" count="148" uniqueCount="148">
  <si>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</si>
  <si>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</si>
  <si>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</si>
  <si>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</si>
  <si>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</si>
  <si>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</si>
  <si>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</si>
  <si>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</si>
  <si>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</si>
  <si>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</si>
  <si>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</si>
  <si>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</si>
  <si>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</si>
  <si>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</si>
  <si>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</si>
  <si>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</si>
  <si>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</si>
  <si>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</si>
  <si>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</si>
  <si>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</si>
  <si>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</si>
  <si>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</si>
  <si>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</si>
  <si>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</si>
  <si>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</si>
  <si>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</si>
  <si>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</si>
  <si>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</si>
  <si>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</si>
  <si>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</si>
  <si>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</si>
  <si>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</si>
  <si>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</si>
  <si>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</si>
  <si>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</si>
  <si>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</si>
  <si>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</si>
  <si>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</si>
  <si>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</si>
  <si>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</si>
  <si>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</si>
  <si>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</si>
  <si>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</si>
  <si>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</si>
  <si>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</si>
  <si>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</si>
  <si>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</si>
  <si>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</si>
  <si>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</si>
  <si>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</si>
  <si>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</si>
  <si>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</si>
  <si>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</si>
  <si>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</si>
  <si>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</si>
  <si>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</si>
  <si>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</si>
  <si>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</si>
  <si>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</si>
  <si>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</si>
  <si>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</si>
  <si>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</si>
  <si>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</si>
  <si>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</si>
  <si>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</si>
  <si>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</si>
  <si>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</si>
  <si>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</si>
  <si>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</si>
  <si>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</si>
  <si>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</si>
  <si>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</si>
  <si>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</si>
  <si>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</si>
  <si>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</si>
  <si>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</si>
  <si>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</si>
  <si>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</si>
  <si>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</si>
  <si>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</si>
  <si>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</si>
  <si>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</si>
  <si>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</si>
  <si>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</si>
  <si>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</si>
  <si>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</si>
  <si>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</si>
  <si>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</si>
  <si>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</si>
  <si>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</si>
  <si>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</si>
  <si>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</si>
  <si>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</si>
  <si>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</si>
  <si>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</si>
  <si>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</si>
  <si>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</si>
  <si>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</si>
  <si>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</si>
  <si>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</si>
  <si>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</si>
  <si>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</si>
  <si>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</si>
  <si>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</si>
  <si>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</si>
  <si>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</si>
  <si>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</si>
  <si>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</si>
  <si>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</si>
  <si>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</si>
  <si>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</si>
  <si>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</si>
  <si>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</si>
  <si>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</si>
  <si>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</si>
  <si>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</si>
  <si>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</si>
  <si>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</si>
  <si>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</si>
  <si>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</si>
  <si>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</si>
  <si>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</si>
  <si>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</si>
  <si>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</si>
  <si>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</si>
  <si>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</si>
  <si>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</si>
  <si>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</si>
  <si>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</si>
  <si>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</si>
  <si>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</si>
  <si>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</si>
  <si>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</si>
  <si>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</si>
  <si>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</si>
  <si>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</si>
  <si>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</si>
  <si>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</si>
  <si>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</si>
  <si>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</si>
  <si>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</si>
  <si>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</si>
  <si>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</si>
  <si>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</si>
  <si>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01.12.2025)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</si>
  <si>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01.12.2025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</si>
  <si>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01.12.2025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</si>
  <si>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01.12.2024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</si>
</sst>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L64" sqref="L64:M64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" customWidth="1"/>
    <col min="11" max="11" width="17.140625" customWidth="1"/>
  </cols>
  <sheetData>
    <row r="1" spans="1:11" ht="93.75" customHeight="1" thickBot="1" x14ac:dyDescent="0.3">
      <c r="A1" s="40" t="s">
        <v>144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0.5" customHeight="1" thickBot="1" x14ac:dyDescent="0.3">
      <c r="A2" s="35" t="s">
        <v>134</v>
      </c>
      <c r="B2" s="35" t="s">
        <v>135</v>
      </c>
      <c r="C2" s="36" t="s">
        <v>140</v>
      </c>
      <c r="D2" s="36" t="s">
        <v>145</v>
      </c>
      <c r="E2" s="36" t="s">
        <v>146</v>
      </c>
      <c r="F2" s="36" t="s">
        <v>141</v>
      </c>
      <c r="G2" s="30" t="s">
        <v>142</v>
      </c>
      <c r="H2" s="30" t="s">
        <v>139</v>
      </c>
      <c r="I2" s="30" t="s">
        <v>143</v>
      </c>
      <c r="J2" s="36" t="s">
        <v>147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7545551.4825999998</v>
      </c>
      <c r="E3" s="6">
        <f>SUM(E4,E15,E18,E22,E33,E39,E42,E51,E54,E60,E65,E69)</f>
        <v>5753815.2159000002</v>
      </c>
      <c r="F3" s="19">
        <f>SUM(E3-C3)</f>
        <v>-1457592.1831800006</v>
      </c>
      <c r="G3" s="37">
        <f>E3/C3*100</f>
        <v>79.787687721457061</v>
      </c>
      <c r="H3" s="9">
        <f>SUM(E3-D3)</f>
        <v>-1791736.2666999996</v>
      </c>
      <c r="I3" s="37">
        <f>E3/D3*100</f>
        <v>76.254402732103372</v>
      </c>
      <c r="J3" s="9">
        <f>SUM(J4,J15,J18,J22,J33,J39,J42,J51,J54,J60,J65,J69)</f>
        <v>5515325.2763300007</v>
      </c>
      <c r="K3" s="6">
        <f>E3/J3*100</f>
        <v>104.32413189832197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952924.29887000006</v>
      </c>
      <c r="E4" s="9">
        <f>SUM(E5:E14)</f>
        <v>736556.11913000001</v>
      </c>
      <c r="F4" s="19">
        <f>SUM(E4-C4)</f>
        <v>-357091.40029000002</v>
      </c>
      <c r="G4" s="37">
        <f t="shared" ref="G4:G65" si="0">E4/C4*100</f>
        <v>67.348584077676293</v>
      </c>
      <c r="H4" s="9">
        <f>SUM(E4-D4)</f>
        <v>-216368.17974000005</v>
      </c>
      <c r="I4" s="37">
        <f t="shared" ref="I4:I65" si="1">E4/D4*100</f>
        <v>77.294295045621723</v>
      </c>
      <c r="J4" s="9">
        <f>SUM(J5:J14)</f>
        <v>576120.64931000001</v>
      </c>
      <c r="K4" s="6">
        <f>E4/J4*100</f>
        <v>127.84754721292286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14051.562</v>
      </c>
      <c r="E5" s="3">
        <v>11143.58317</v>
      </c>
      <c r="F5" s="20">
        <f>SUM(E5-C5)</f>
        <v>-1918.6868300000006</v>
      </c>
      <c r="G5" s="33">
        <f t="shared" si="0"/>
        <v>85.311229747968767</v>
      </c>
      <c r="H5" s="3">
        <f>SUM(E5-D5)</f>
        <v>-2907.97883</v>
      </c>
      <c r="I5" s="33">
        <f t="shared" si="1"/>
        <v>79.30494253948423</v>
      </c>
      <c r="J5" s="3">
        <v>3455.1419500000002</v>
      </c>
      <c r="K5" s="23">
        <f t="shared" ref="K5:K60" si="2">E5/J5*100</f>
        <v>322.52171781249103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7360.2214000000004</v>
      </c>
      <c r="E6" s="5">
        <v>6016.8204400000004</v>
      </c>
      <c r="F6" s="20">
        <f>SUM(E6-C6)</f>
        <v>-362.15955999999915</v>
      </c>
      <c r="G6" s="31">
        <f t="shared" si="0"/>
        <v>94.322610197868642</v>
      </c>
      <c r="H6" s="3">
        <f>SUM(E6-D6)</f>
        <v>-1343.4009599999999</v>
      </c>
      <c r="I6" s="31">
        <f t="shared" si="1"/>
        <v>81.747818618608406</v>
      </c>
      <c r="J6" s="5">
        <v>2161.7437</v>
      </c>
      <c r="K6" s="23">
        <f t="shared" si="2"/>
        <v>278.3318133412393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452875.70140999998</v>
      </c>
      <c r="E7" s="5">
        <v>333943.34463000001</v>
      </c>
      <c r="F7" s="20">
        <f t="shared" ref="F7:F61" si="3">SUM(E7-C7)</f>
        <v>-51145.950249999994</v>
      </c>
      <c r="G7" s="31">
        <f t="shared" si="0"/>
        <v>86.718418057833077</v>
      </c>
      <c r="H7" s="3">
        <f t="shared" ref="H7:H61" si="4">SUM(E7-D7)</f>
        <v>-118932.35677999997</v>
      </c>
      <c r="I7" s="31">
        <f t="shared" si="1"/>
        <v>73.738410692004109</v>
      </c>
      <c r="J7" s="5">
        <v>260070.67892999999</v>
      </c>
      <c r="K7" s="23">
        <f t="shared" si="2"/>
        <v>128.40484210059046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48293.596649999999</v>
      </c>
      <c r="E9" s="5">
        <v>39657.254990000001</v>
      </c>
      <c r="F9" s="20">
        <f t="shared" si="3"/>
        <v>-7080.8150099999984</v>
      </c>
      <c r="G9" s="31">
        <f t="shared" si="0"/>
        <v>84.850005552219002</v>
      </c>
      <c r="H9" s="3">
        <f t="shared" si="4"/>
        <v>-8636.3416599999982</v>
      </c>
      <c r="I9" s="31">
        <f t="shared" si="1"/>
        <v>82.117004615352045</v>
      </c>
      <c r="J9" s="5">
        <v>39564.376179999999</v>
      </c>
      <c r="K9" s="23">
        <f t="shared" si="2"/>
        <v>100.2347536318466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0">
        <f t="shared" si="3"/>
        <v>-5000</v>
      </c>
      <c r="G12" s="31">
        <f t="shared" si="0"/>
        <v>0</v>
      </c>
      <c r="H12" s="3">
        <f t="shared" si="4"/>
        <v>-5000</v>
      </c>
      <c r="I12" s="31">
        <f t="shared" si="1"/>
        <v>0</v>
      </c>
      <c r="J12" s="5">
        <v>0</v>
      </c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425343.21740999998</v>
      </c>
      <c r="E14" s="10">
        <v>345795.11589999998</v>
      </c>
      <c r="F14" s="29">
        <f t="shared" si="3"/>
        <v>-291583.78864000004</v>
      </c>
      <c r="G14" s="32">
        <f t="shared" si="0"/>
        <v>54.252676616205598</v>
      </c>
      <c r="H14" s="27">
        <f t="shared" si="4"/>
        <v>-79548.101510000008</v>
      </c>
      <c r="I14" s="32">
        <f t="shared" si="1"/>
        <v>81.29790290429824</v>
      </c>
      <c r="J14" s="10">
        <v>265225.59855</v>
      </c>
      <c r="K14" s="25">
        <f t="shared" si="2"/>
        <v>130.37773042665455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9794.25</v>
      </c>
      <c r="E15" s="6">
        <f t="shared" si="5"/>
        <v>7864.2367700000004</v>
      </c>
      <c r="F15" s="28">
        <f t="shared" si="3"/>
        <v>-1904.1432299999988</v>
      </c>
      <c r="G15" s="34">
        <f t="shared" si="0"/>
        <v>80.507072513559066</v>
      </c>
      <c r="H15" s="26">
        <f t="shared" si="4"/>
        <v>-1930.0132299999996</v>
      </c>
      <c r="I15" s="34">
        <f t="shared" si="1"/>
        <v>80.294425504760454</v>
      </c>
      <c r="J15" s="9">
        <f>SUM(J16:J17)</f>
        <v>7040.1903400000001</v>
      </c>
      <c r="K15" s="6">
        <f t="shared" si="2"/>
        <v>111.70488850731842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9312.75</v>
      </c>
      <c r="E16" s="3">
        <v>7690.7367700000004</v>
      </c>
      <c r="F16" s="20">
        <f t="shared" si="3"/>
        <v>-1596.1432299999988</v>
      </c>
      <c r="G16" s="33">
        <f t="shared" si="0"/>
        <v>82.812922854607805</v>
      </c>
      <c r="H16" s="3">
        <f t="shared" si="4"/>
        <v>-1622.0132299999996</v>
      </c>
      <c r="I16" s="33">
        <f t="shared" si="1"/>
        <v>82.58287584225927</v>
      </c>
      <c r="J16" s="3">
        <v>7040.1903400000001</v>
      </c>
      <c r="K16" s="24">
        <f t="shared" si="2"/>
        <v>109.24046650136452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173.5</v>
      </c>
      <c r="F17" s="29">
        <f t="shared" si="3"/>
        <v>-308</v>
      </c>
      <c r="G17" s="32">
        <f t="shared" si="0"/>
        <v>36.033229491173415</v>
      </c>
      <c r="H17" s="27">
        <f t="shared" si="4"/>
        <v>-308</v>
      </c>
      <c r="I17" s="32">
        <f t="shared" si="1"/>
        <v>36.033229491173415</v>
      </c>
      <c r="J17" s="10">
        <v>0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100467.77135</v>
      </c>
      <c r="E18" s="6">
        <f t="shared" si="6"/>
        <v>67198.357579999996</v>
      </c>
      <c r="F18" s="28">
        <f t="shared" si="3"/>
        <v>-40859.032419999989</v>
      </c>
      <c r="G18" s="34">
        <f t="shared" si="0"/>
        <v>62.187655633733151</v>
      </c>
      <c r="H18" s="26">
        <f t="shared" si="4"/>
        <v>-33269.413769999999</v>
      </c>
      <c r="I18" s="34">
        <f t="shared" si="1"/>
        <v>66.885486437138937</v>
      </c>
      <c r="J18" s="9">
        <f>SUM(J19:J21)</f>
        <v>54382.064679999996</v>
      </c>
      <c r="K18" s="6">
        <f t="shared" si="2"/>
        <v>123.56713187594997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5064.1711999999998</v>
      </c>
      <c r="E19" s="3">
        <v>3779.3359999999998</v>
      </c>
      <c r="F19" s="20">
        <f t="shared" si="3"/>
        <v>-833.18400000000065</v>
      </c>
      <c r="G19" s="33">
        <f t="shared" si="0"/>
        <v>81.936468568157963</v>
      </c>
      <c r="H19" s="3">
        <f t="shared" si="4"/>
        <v>-1284.8352</v>
      </c>
      <c r="I19" s="33">
        <f t="shared" si="1"/>
        <v>74.628914599095694</v>
      </c>
      <c r="J19" s="3">
        <v>4425.5978599999999</v>
      </c>
      <c r="K19" s="6">
        <f t="shared" si="2"/>
        <v>85.397185183924506</v>
      </c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32687.36018</v>
      </c>
      <c r="F20" s="20">
        <f t="shared" si="3"/>
        <v>-5340.1598199999971</v>
      </c>
      <c r="G20" s="31">
        <f t="shared" si="0"/>
        <v>85.9571178451816</v>
      </c>
      <c r="H20" s="3">
        <f t="shared" si="4"/>
        <v>-5340.1598199999971</v>
      </c>
      <c r="I20" s="31">
        <f t="shared" si="1"/>
        <v>85.9571178451816</v>
      </c>
      <c r="J20" s="5">
        <v>30684.531709999999</v>
      </c>
      <c r="K20" s="23">
        <f t="shared" si="2"/>
        <v>106.5271599675327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57376.080150000002</v>
      </c>
      <c r="E21" s="10">
        <v>30731.661400000001</v>
      </c>
      <c r="F21" s="29">
        <f t="shared" si="3"/>
        <v>-34685.688599999994</v>
      </c>
      <c r="G21" s="32">
        <f t="shared" si="0"/>
        <v>46.977845174101368</v>
      </c>
      <c r="H21" s="27">
        <f t="shared" si="4"/>
        <v>-26644.418750000001</v>
      </c>
      <c r="I21" s="32">
        <f t="shared" si="1"/>
        <v>53.561800178153163</v>
      </c>
      <c r="J21" s="10">
        <v>19271.935109999999</v>
      </c>
      <c r="K21" s="25">
        <f t="shared" si="2"/>
        <v>159.46328806417407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306726.01022</v>
      </c>
      <c r="E22" s="6">
        <f t="shared" si="7"/>
        <v>255971.60251999996</v>
      </c>
      <c r="F22" s="19">
        <f t="shared" si="3"/>
        <v>-47258.706780000008</v>
      </c>
      <c r="G22" s="37">
        <f t="shared" si="0"/>
        <v>84.414913242315521</v>
      </c>
      <c r="H22" s="9">
        <f t="shared" si="4"/>
        <v>-50754.40770000004</v>
      </c>
      <c r="I22" s="37">
        <f t="shared" si="1"/>
        <v>83.452851727965196</v>
      </c>
      <c r="J22" s="9">
        <f>SUM(J23:J32)</f>
        <v>267274.58660000004</v>
      </c>
      <c r="K22" s="6">
        <f t="shared" si="2"/>
        <v>95.771021770612265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999</v>
      </c>
      <c r="D26" s="4">
        <v>986.78899999999999</v>
      </c>
      <c r="E26" s="5">
        <v>585.39859999999999</v>
      </c>
      <c r="F26" s="20">
        <f t="shared" si="3"/>
        <v>-413.60140000000001</v>
      </c>
      <c r="G26" s="31">
        <f t="shared" si="0"/>
        <v>58.59845845845846</v>
      </c>
      <c r="H26" s="3">
        <f t="shared" si="4"/>
        <v>-401.3904</v>
      </c>
      <c r="I26" s="31">
        <f t="shared" si="1"/>
        <v>59.323583866459792</v>
      </c>
      <c r="J26" s="5">
        <v>597.83240999999998</v>
      </c>
      <c r="K26" s="23">
        <f t="shared" si="2"/>
        <v>97.920184688548417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252151.28711999999</v>
      </c>
      <c r="E30" s="5">
        <v>226108.91342999999</v>
      </c>
      <c r="F30" s="20">
        <f t="shared" si="3"/>
        <v>-11057.795870000002</v>
      </c>
      <c r="G30" s="31">
        <f t="shared" si="0"/>
        <v>95.337542987109288</v>
      </c>
      <c r="H30" s="3">
        <f t="shared" si="4"/>
        <v>-26042.373690000008</v>
      </c>
      <c r="I30" s="31">
        <f t="shared" si="1"/>
        <v>89.671925141668495</v>
      </c>
      <c r="J30" s="5">
        <v>202072.96660000001</v>
      </c>
      <c r="K30" s="23">
        <f t="shared" si="2"/>
        <v>111.89468697095873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37876.874100000001</v>
      </c>
      <c r="E31" s="5">
        <v>21475.890670000001</v>
      </c>
      <c r="F31" s="20">
        <f t="shared" si="3"/>
        <v>-25044.109329999999</v>
      </c>
      <c r="G31" s="31">
        <f t="shared" si="0"/>
        <v>46.164855266552024</v>
      </c>
      <c r="H31" s="3">
        <f t="shared" si="4"/>
        <v>-16400.98343</v>
      </c>
      <c r="I31" s="31">
        <f t="shared" si="1"/>
        <v>56.6992160263827</v>
      </c>
      <c r="J31" s="5">
        <v>9462.8595399999995</v>
      </c>
      <c r="K31" s="23">
        <f t="shared" si="2"/>
        <v>226.94927024141376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15711.06</v>
      </c>
      <c r="E32" s="10">
        <v>7801.3998199999996</v>
      </c>
      <c r="F32" s="29">
        <f t="shared" si="3"/>
        <v>-10743.20018</v>
      </c>
      <c r="G32" s="32">
        <f t="shared" si="0"/>
        <v>42.068310020167601</v>
      </c>
      <c r="H32" s="27">
        <f t="shared" si="4"/>
        <v>-7909.6601799999999</v>
      </c>
      <c r="I32" s="32">
        <f t="shared" si="1"/>
        <v>49.655464494438952</v>
      </c>
      <c r="J32" s="10">
        <v>7920.8838500000002</v>
      </c>
      <c r="K32" s="23">
        <f t="shared" si="2"/>
        <v>98.491531598459176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2570483.0595100001</v>
      </c>
      <c r="E33" s="6">
        <f>SUM(E34:E38)</f>
        <v>1912537.24416</v>
      </c>
      <c r="F33" s="19">
        <f t="shared" si="3"/>
        <v>-374046.15813000011</v>
      </c>
      <c r="G33" s="37">
        <f t="shared" si="0"/>
        <v>83.641700637055479</v>
      </c>
      <c r="H33" s="9">
        <f t="shared" si="4"/>
        <v>-657945.81535000005</v>
      </c>
      <c r="I33" s="37">
        <f t="shared" si="1"/>
        <v>74.403806595192208</v>
      </c>
      <c r="J33" s="9">
        <f>SUM(J34:J38)</f>
        <v>488802.75407000002</v>
      </c>
      <c r="K33" s="6">
        <f t="shared" si="2"/>
        <v>391.26973574418753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74705.934850000005</v>
      </c>
      <c r="E34" s="3">
        <v>63994.119639999997</v>
      </c>
      <c r="F34" s="20">
        <f t="shared" si="3"/>
        <v>-8505.8803600000028</v>
      </c>
      <c r="G34" s="33">
        <f t="shared" si="0"/>
        <v>88.267751227586203</v>
      </c>
      <c r="H34" s="3">
        <f t="shared" si="4"/>
        <v>-10711.815210000008</v>
      </c>
      <c r="I34" s="33">
        <f t="shared" si="1"/>
        <v>85.661359794897194</v>
      </c>
      <c r="J34" s="3">
        <v>34690.791590000001</v>
      </c>
      <c r="K34" s="23">
        <f>E34/J34*100</f>
        <v>184.47004725728715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1765805.93028</v>
      </c>
      <c r="E35" s="5">
        <v>1257163.93514</v>
      </c>
      <c r="F35" s="20">
        <f t="shared" si="3"/>
        <v>-255185.18486000015</v>
      </c>
      <c r="G35" s="31">
        <f t="shared" si="0"/>
        <v>83.126569025279025</v>
      </c>
      <c r="H35" s="3">
        <f t="shared" si="4"/>
        <v>-508641.99514000001</v>
      </c>
      <c r="I35" s="31">
        <f t="shared" si="1"/>
        <v>71.194909564079566</v>
      </c>
      <c r="J35" s="5">
        <v>178512.01592999999</v>
      </c>
      <c r="K35" s="23">
        <f>E35/J35*100</f>
        <v>704.24611396073885</v>
      </c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728380.19438</v>
      </c>
      <c r="E36" s="5">
        <v>590236.29691999999</v>
      </c>
      <c r="F36" s="20">
        <f t="shared" si="3"/>
        <v>-109906.98537000001</v>
      </c>
      <c r="G36" s="31">
        <f t="shared" si="0"/>
        <v>84.302215253637698</v>
      </c>
      <c r="H36" s="3">
        <f t="shared" si="4"/>
        <v>-138143.89746000001</v>
      </c>
      <c r="I36" s="31">
        <f t="shared" si="1"/>
        <v>81.034094759044265</v>
      </c>
      <c r="J36" s="5">
        <v>274557.91492000001</v>
      </c>
      <c r="K36" s="23">
        <f t="shared" si="2"/>
        <v>214.97697383518576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1142.89246</v>
      </c>
      <c r="F38" s="29">
        <f t="shared" si="3"/>
        <v>-448.10753999999997</v>
      </c>
      <c r="G38" s="32">
        <f t="shared" si="0"/>
        <v>71.834849780012576</v>
      </c>
      <c r="H38" s="27">
        <f t="shared" si="4"/>
        <v>-448.10753999999997</v>
      </c>
      <c r="I38" s="32">
        <f t="shared" si="1"/>
        <v>71.834849780012576</v>
      </c>
      <c r="J38" s="10">
        <v>1042.03163</v>
      </c>
      <c r="K38" s="25">
        <f t="shared" si="2"/>
        <v>109.67924841206596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214.83525</v>
      </c>
      <c r="E39" s="6">
        <f t="shared" si="8"/>
        <v>214.83525</v>
      </c>
      <c r="F39" s="19">
        <f t="shared" si="3"/>
        <v>-85.164749999999998</v>
      </c>
      <c r="G39" s="37">
        <f t="shared" si="0"/>
        <v>71.611750000000001</v>
      </c>
      <c r="H39" s="9">
        <f t="shared" si="4"/>
        <v>0</v>
      </c>
      <c r="I39" s="37">
        <f t="shared" si="1"/>
        <v>100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214.83525</v>
      </c>
      <c r="E40" s="3">
        <v>214.83525</v>
      </c>
      <c r="F40" s="20">
        <f t="shared" si="3"/>
        <v>-85.164749999999998</v>
      </c>
      <c r="G40" s="33">
        <f t="shared" si="0"/>
        <v>71.611750000000001</v>
      </c>
      <c r="H40" s="3">
        <f t="shared" si="4"/>
        <v>0</v>
      </c>
      <c r="I40" s="33">
        <f t="shared" si="1"/>
        <v>100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3105372.1686100005</v>
      </c>
      <c r="E42" s="6">
        <f t="shared" si="10"/>
        <v>2348725.08879</v>
      </c>
      <c r="F42" s="19">
        <f t="shared" si="3"/>
        <v>-595302.73233000003</v>
      </c>
      <c r="G42" s="37">
        <f t="shared" si="0"/>
        <v>79.779310234115641</v>
      </c>
      <c r="H42" s="9">
        <f t="shared" si="4"/>
        <v>-756647.07982000057</v>
      </c>
      <c r="I42" s="37">
        <f t="shared" si="1"/>
        <v>75.63425448748437</v>
      </c>
      <c r="J42" s="9">
        <f>SUM(J43:J50)</f>
        <v>3725120.5938800001</v>
      </c>
      <c r="K42" s="6">
        <f t="shared" si="2"/>
        <v>63.050981293027661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1187367.9123</v>
      </c>
      <c r="E43" s="3">
        <v>880225.14564</v>
      </c>
      <c r="F43" s="20">
        <f t="shared" si="3"/>
        <v>-295699.69039999996</v>
      </c>
      <c r="G43" s="33">
        <f t="shared" si="0"/>
        <v>74.853861289656308</v>
      </c>
      <c r="H43" s="3">
        <f t="shared" si="4"/>
        <v>-307142.76665999996</v>
      </c>
      <c r="I43" s="33">
        <f t="shared" si="1"/>
        <v>74.132468674764269</v>
      </c>
      <c r="J43" s="3">
        <v>1083896.20306</v>
      </c>
      <c r="K43" s="24">
        <f t="shared" si="2"/>
        <v>81.20935779228617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1574317.35785</v>
      </c>
      <c r="E44" s="5">
        <v>1212344.58412</v>
      </c>
      <c r="F44" s="20">
        <f t="shared" si="3"/>
        <v>-224618.40376999998</v>
      </c>
      <c r="G44" s="31">
        <f t="shared" si="0"/>
        <v>84.36853240737787</v>
      </c>
      <c r="H44" s="3">
        <f t="shared" si="4"/>
        <v>-361972.77373000002</v>
      </c>
      <c r="I44" s="31">
        <f t="shared" si="1"/>
        <v>77.007636235153015</v>
      </c>
      <c r="J44" s="5">
        <v>2409391.4872300001</v>
      </c>
      <c r="K44" s="23">
        <f t="shared" si="2"/>
        <v>50.317459430961698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271618.99482000002</v>
      </c>
      <c r="E45" s="5">
        <v>194032.86671999999</v>
      </c>
      <c r="F45" s="20">
        <f t="shared" si="3"/>
        <v>-66268.455550000013</v>
      </c>
      <c r="G45" s="31">
        <f t="shared" si="0"/>
        <v>74.541636987436263</v>
      </c>
      <c r="H45" s="3">
        <f t="shared" si="4"/>
        <v>-77586.128100000031</v>
      </c>
      <c r="I45" s="31">
        <f t="shared" si="1"/>
        <v>71.43567659860615</v>
      </c>
      <c r="J45" s="5">
        <v>172623.12284</v>
      </c>
      <c r="K45" s="23">
        <f t="shared" si="2"/>
        <v>112.40259330718061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4190</v>
      </c>
      <c r="D49" s="4">
        <v>4060</v>
      </c>
      <c r="E49" s="5">
        <v>3791.3009400000001</v>
      </c>
      <c r="F49" s="20">
        <f t="shared" si="3"/>
        <v>-398.69905999999992</v>
      </c>
      <c r="G49" s="31">
        <f t="shared" si="0"/>
        <v>90.484509307875896</v>
      </c>
      <c r="H49" s="3">
        <f t="shared" si="4"/>
        <v>-268.69905999999992</v>
      </c>
      <c r="I49" s="31">
        <f t="shared" si="1"/>
        <v>93.381796551724136</v>
      </c>
      <c r="J49" s="5">
        <v>3979.9163800000001</v>
      </c>
      <c r="K49" s="25">
        <f t="shared" si="2"/>
        <v>95.260819022534335</v>
      </c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68007.903640000004</v>
      </c>
      <c r="E50" s="10">
        <v>58331.19137</v>
      </c>
      <c r="F50" s="29">
        <f t="shared" si="3"/>
        <v>-8317.4835500000045</v>
      </c>
      <c r="G50" s="32">
        <f t="shared" si="0"/>
        <v>87.520406729790693</v>
      </c>
      <c r="H50" s="27">
        <f t="shared" si="4"/>
        <v>-9676.7122700000036</v>
      </c>
      <c r="I50" s="32">
        <f t="shared" si="1"/>
        <v>85.771194593464159</v>
      </c>
      <c r="J50" s="10">
        <v>55229.864370000003</v>
      </c>
      <c r="K50" s="25">
        <f t="shared" si="2"/>
        <v>105.61530801383714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199732.15755999999</v>
      </c>
      <c r="E51" s="6">
        <f t="shared" si="11"/>
        <v>166733.04569</v>
      </c>
      <c r="F51" s="19">
        <f t="shared" si="3"/>
        <v>-8387.1312599999947</v>
      </c>
      <c r="G51" s="37">
        <f t="shared" si="0"/>
        <v>95.210642539269088</v>
      </c>
      <c r="H51" s="9">
        <f t="shared" si="4"/>
        <v>-32999.111869999993</v>
      </c>
      <c r="I51" s="37">
        <f t="shared" si="1"/>
        <v>83.47831802693716</v>
      </c>
      <c r="J51" s="9">
        <f>SUM(J52:J53)</f>
        <v>163286.47409</v>
      </c>
      <c r="K51" s="6">
        <f t="shared" si="2"/>
        <v>102.11075143805255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181436.88756</v>
      </c>
      <c r="E52" s="3">
        <v>153175.68547999999</v>
      </c>
      <c r="F52" s="20">
        <f t="shared" si="3"/>
        <v>-4661.8214700000244</v>
      </c>
      <c r="G52" s="33">
        <f t="shared" si="0"/>
        <v>97.046442534424472</v>
      </c>
      <c r="H52" s="3">
        <f t="shared" si="4"/>
        <v>-28261.202080000017</v>
      </c>
      <c r="I52" s="33">
        <f t="shared" si="1"/>
        <v>84.423673454685883</v>
      </c>
      <c r="J52" s="3">
        <v>150623.39648</v>
      </c>
      <c r="K52" s="24">
        <f t="shared" si="2"/>
        <v>101.69448376523556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18295.27</v>
      </c>
      <c r="E53" s="10">
        <v>13557.360210000001</v>
      </c>
      <c r="F53" s="29">
        <f t="shared" si="3"/>
        <v>-3725.3097899999975</v>
      </c>
      <c r="G53" s="32">
        <f t="shared" si="0"/>
        <v>78.44482484477227</v>
      </c>
      <c r="H53" s="27">
        <f t="shared" si="4"/>
        <v>-4737.9097899999997</v>
      </c>
      <c r="I53" s="32">
        <f t="shared" si="1"/>
        <v>74.103088995133717</v>
      </c>
      <c r="J53" s="10">
        <v>12663.07761</v>
      </c>
      <c r="K53" s="25">
        <f t="shared" si="2"/>
        <v>107.06212681894793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90992.2</v>
      </c>
      <c r="E54" s="6">
        <f t="shared" ref="E54" si="12">SUM(E55:E59)</f>
        <v>81497.079669999992</v>
      </c>
      <c r="F54" s="19">
        <f t="shared" si="3"/>
        <v>-9011.1203300000052</v>
      </c>
      <c r="G54" s="37">
        <f t="shared" si="0"/>
        <v>90.043863064341124</v>
      </c>
      <c r="H54" s="9">
        <f t="shared" si="4"/>
        <v>-9495.1203300000052</v>
      </c>
      <c r="I54" s="37">
        <f t="shared" si="1"/>
        <v>89.564907398656146</v>
      </c>
      <c r="J54" s="9">
        <f>SUM(J55:J59)</f>
        <v>72329.230580000003</v>
      </c>
      <c r="K54" s="6">
        <f t="shared" si="2"/>
        <v>112.67516468305281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6702.1039799999999</v>
      </c>
      <c r="F55" s="20">
        <f t="shared" si="3"/>
        <v>-2533.0960200000009</v>
      </c>
      <c r="G55" s="33">
        <f t="shared" si="0"/>
        <v>72.571292229729721</v>
      </c>
      <c r="H55" s="3">
        <f t="shared" si="4"/>
        <v>-2533.0960200000009</v>
      </c>
      <c r="I55" s="33">
        <f t="shared" si="1"/>
        <v>72.571292229729721</v>
      </c>
      <c r="J55" s="3">
        <v>6744.8260899999996</v>
      </c>
      <c r="K55" s="23">
        <f>E55/J55*100</f>
        <v>99.366594343131538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45646</v>
      </c>
      <c r="E57" s="5">
        <v>41976.765399999997</v>
      </c>
      <c r="F57" s="20">
        <f t="shared" si="3"/>
        <v>-2795.2346000000034</v>
      </c>
      <c r="G57" s="31">
        <f t="shared" si="0"/>
        <v>93.756735012954522</v>
      </c>
      <c r="H57" s="3">
        <f t="shared" si="4"/>
        <v>-3669.2346000000034</v>
      </c>
      <c r="I57" s="31">
        <f t="shared" si="1"/>
        <v>91.961541865661829</v>
      </c>
      <c r="J57" s="5">
        <v>2543.6149999999998</v>
      </c>
      <c r="K57" s="23">
        <f t="shared" si="2"/>
        <v>1650.279834015761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34891</v>
      </c>
      <c r="E58" s="5">
        <v>31758.210289999999</v>
      </c>
      <c r="F58" s="20">
        <f t="shared" si="3"/>
        <v>-3742.7897100000009</v>
      </c>
      <c r="G58" s="31">
        <f t="shared" si="0"/>
        <v>89.45722737387679</v>
      </c>
      <c r="H58" s="3">
        <f t="shared" si="4"/>
        <v>-3132.7897100000009</v>
      </c>
      <c r="I58" s="31">
        <f t="shared" si="1"/>
        <v>91.021209738901149</v>
      </c>
      <c r="J58" s="5">
        <v>62000.789490000003</v>
      </c>
      <c r="K58" s="23">
        <f t="shared" si="2"/>
        <v>51.222267573096346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1220</v>
      </c>
      <c r="E59" s="10">
        <v>1060</v>
      </c>
      <c r="F59" s="29">
        <f t="shared" si="3"/>
        <v>60</v>
      </c>
      <c r="G59" s="32">
        <f t="shared" si="0"/>
        <v>106</v>
      </c>
      <c r="H59" s="27">
        <f t="shared" si="4"/>
        <v>-160</v>
      </c>
      <c r="I59" s="32">
        <f t="shared" si="1"/>
        <v>86.885245901639337</v>
      </c>
      <c r="J59" s="10">
        <v>1040</v>
      </c>
      <c r="K59" s="23">
        <f>E59/J59*100</f>
        <v>101.92307692307692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199290.92723</v>
      </c>
      <c r="E60" s="6">
        <f t="shared" si="13"/>
        <v>171005.20145999998</v>
      </c>
      <c r="F60" s="19">
        <f t="shared" si="3"/>
        <v>-18712.598540000006</v>
      </c>
      <c r="G60" s="37">
        <f t="shared" si="0"/>
        <v>90.136614202779072</v>
      </c>
      <c r="H60" s="9">
        <f t="shared" si="4"/>
        <v>-28285.725770000019</v>
      </c>
      <c r="I60" s="37">
        <f t="shared" si="1"/>
        <v>85.806817117491903</v>
      </c>
      <c r="J60" s="9">
        <f>SUM(J61:J64)</f>
        <v>155007.67402000001</v>
      </c>
      <c r="K60" s="6">
        <f t="shared" si="2"/>
        <v>110.32047448046727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156134.76284000001</v>
      </c>
      <c r="E61" s="3">
        <v>130957.24666999999</v>
      </c>
      <c r="F61" s="20">
        <f t="shared" si="3"/>
        <v>-26171.553329999995</v>
      </c>
      <c r="G61" s="33">
        <f t="shared" si="0"/>
        <v>83.343885188456852</v>
      </c>
      <c r="H61" s="3">
        <f t="shared" si="4"/>
        <v>-25177.516170000017</v>
      </c>
      <c r="I61" s="33">
        <f t="shared" si="1"/>
        <v>83.874496805172839</v>
      </c>
      <c r="J61" s="3">
        <v>115628.13932</v>
      </c>
      <c r="K61" s="24">
        <f>E61/J61*100</f>
        <v>113.25724641090764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23156.164390000002</v>
      </c>
      <c r="E62" s="5">
        <v>21385.104360000001</v>
      </c>
      <c r="F62" s="20">
        <f t="shared" ref="F62:F70" si="14">SUM(E62-C62)</f>
        <v>8796.1043600000012</v>
      </c>
      <c r="G62" s="31">
        <f t="shared" si="0"/>
        <v>169.87135086186353</v>
      </c>
      <c r="H62" s="3">
        <f t="shared" ref="H62:H70" si="15">SUM(E62-D62)</f>
        <v>-1771.0600300000006</v>
      </c>
      <c r="I62" s="31">
        <f t="shared" si="1"/>
        <v>92.351669299925888</v>
      </c>
      <c r="J62" s="5">
        <v>19379.5347</v>
      </c>
      <c r="K62" s="23">
        <f>E62/J62*100</f>
        <v>110.34890512618965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18662.850429999999</v>
      </c>
      <c r="F63" s="20">
        <f t="shared" si="14"/>
        <v>-1337.1495700000014</v>
      </c>
      <c r="G63" s="31">
        <f t="shared" si="0"/>
        <v>93.314252149999987</v>
      </c>
      <c r="H63" s="3">
        <f t="shared" si="15"/>
        <v>-1337.1495700000014</v>
      </c>
      <c r="I63" s="31">
        <f t="shared" si="1"/>
        <v>93.314252149999987</v>
      </c>
      <c r="J63" s="10">
        <v>20000</v>
      </c>
      <c r="K63" s="23">
        <f>E63/J63*100</f>
        <v>93.314252149999987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5512.40488</v>
      </c>
      <c r="F65" s="19">
        <f t="shared" si="14"/>
        <v>-1933.9951199999996</v>
      </c>
      <c r="G65" s="37">
        <f t="shared" si="0"/>
        <v>74.027783626987542</v>
      </c>
      <c r="H65" s="9">
        <f t="shared" si="15"/>
        <v>-1041.39912</v>
      </c>
      <c r="I65" s="37">
        <f t="shared" si="1"/>
        <v>84.110005120690218</v>
      </c>
      <c r="J65" s="9">
        <f t="shared" ref="J65:K65" si="17">SUM(J66:J68)</f>
        <v>5783.3087599999999</v>
      </c>
      <c r="K65" s="6">
        <f t="shared" si="17"/>
        <v>95.315763151473178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5512.40488</v>
      </c>
      <c r="F68" s="29">
        <f t="shared" si="14"/>
        <v>-1933.9951199999996</v>
      </c>
      <c r="G68" s="32">
        <f t="shared" ref="G68:G70" si="18">E68/C68*100</f>
        <v>74.027783626987542</v>
      </c>
      <c r="H68" s="27">
        <f t="shared" si="15"/>
        <v>-1041.39912</v>
      </c>
      <c r="I68" s="32">
        <f t="shared" ref="I68:I70" si="19">E68/D68*100</f>
        <v>84.110005120690218</v>
      </c>
      <c r="J68" s="10">
        <v>5783.3087599999999</v>
      </c>
      <c r="K68" s="23">
        <f>E68/J68*100</f>
        <v>95.315763151473178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19">
        <f t="shared" si="14"/>
        <v>-3000</v>
      </c>
      <c r="G69" s="37">
        <f t="shared" si="18"/>
        <v>0</v>
      </c>
      <c r="H69" s="9">
        <f t="shared" si="15"/>
        <v>-3000</v>
      </c>
      <c r="I69" s="37">
        <f t="shared" si="19"/>
        <v>0</v>
      </c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3000</v>
      </c>
      <c r="D70" s="39">
        <v>3000</v>
      </c>
      <c r="E70" s="26">
        <v>0</v>
      </c>
      <c r="F70" s="28">
        <f t="shared" si="14"/>
        <v>-3000</v>
      </c>
      <c r="G70" s="34">
        <f t="shared" si="18"/>
        <v>0</v>
      </c>
      <c r="H70" s="26">
        <f t="shared" si="15"/>
        <v>-3000</v>
      </c>
      <c r="I70" s="34">
        <f t="shared" si="19"/>
        <v>0</v>
      </c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2025-12-09T13:06:19Z</cp:lastPrinted>
  <dcterms:created xsi:type="dcterms:W3CDTF">2017-12-11T14:03:53Z</dcterms:created>
  <dcterms:modified xsi:type="dcterms:W3CDTF">2025-12-09T13:07:39Z</dcterms:modified>
</cp:coreProperties>
</file>